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705-Teaching and Learning\Specialist Services\SSWA\SPORTS\Cross Country\2019 Cross Country\Interstate\General\"/>
    </mc:Choice>
  </mc:AlternateContent>
  <bookViews>
    <workbookView xWindow="0" yWindow="0" windowWidth="19440" windowHeight="12435" activeTab="1"/>
  </bookViews>
  <sheets>
    <sheet name="GirlsMDS" sheetId="1" r:id="rId1"/>
    <sheet name="BoysMDS" sheetId="2" r:id="rId2"/>
  </sheets>
  <definedNames>
    <definedName name="BoysMDS">BoysMDS!$A$7:$M$70</definedName>
    <definedName name="_xlnm.Print_Area" localSheetId="1">BoysMDS!$A$5:$I$32</definedName>
    <definedName name="_xlnm.Print_Area" localSheetId="0">GirlsMDS!$A$5:$I$27</definedName>
  </definedNames>
  <calcPr calcId="162913"/>
</workbook>
</file>

<file path=xl/calcChain.xml><?xml version="1.0" encoding="utf-8"?>
<calcChain xmlns="http://schemas.openxmlformats.org/spreadsheetml/2006/main">
  <c r="F19" i="2" l="1"/>
  <c r="I19" i="2" s="1"/>
  <c r="B19" i="2"/>
  <c r="E19" i="2" s="1"/>
  <c r="F19" i="1"/>
  <c r="I19" i="1" s="1"/>
  <c r="B19" i="1"/>
  <c r="D19" i="1" s="1"/>
  <c r="C19" i="1" l="1"/>
  <c r="E19" i="1"/>
  <c r="D19" i="2"/>
  <c r="G19" i="2"/>
  <c r="G19" i="1"/>
  <c r="C19" i="2"/>
  <c r="H19" i="1"/>
  <c r="H19" i="2"/>
  <c r="B24" i="1"/>
  <c r="D24" i="1" s="1"/>
  <c r="F24" i="1"/>
  <c r="I24" i="1" s="1"/>
  <c r="G24" i="2"/>
  <c r="E24" i="2"/>
  <c r="D24" i="2"/>
  <c r="C24" i="2"/>
  <c r="F24" i="2"/>
  <c r="I24" i="2" s="1"/>
  <c r="B24" i="2"/>
  <c r="M24" i="1"/>
  <c r="B26" i="1" s="1"/>
  <c r="M22" i="1"/>
  <c r="G25" i="2"/>
  <c r="F25" i="2"/>
  <c r="I25" i="2" s="1"/>
  <c r="E25" i="2"/>
  <c r="D25" i="2"/>
  <c r="C25" i="2"/>
  <c r="B25" i="2"/>
  <c r="F31" i="2"/>
  <c r="I31" i="2" s="1"/>
  <c r="B31" i="2"/>
  <c r="E31" i="2" s="1"/>
  <c r="F31" i="1"/>
  <c r="H31" i="1" s="1"/>
  <c r="F25" i="1"/>
  <c r="I25" i="1" s="1"/>
  <c r="B31" i="1"/>
  <c r="D31" i="1" s="1"/>
  <c r="B25" i="1"/>
  <c r="C25" i="1" s="1"/>
  <c r="H25" i="2" l="1"/>
  <c r="H24" i="2"/>
  <c r="C31" i="2"/>
  <c r="D31" i="2"/>
  <c r="E24" i="1"/>
  <c r="G24" i="1"/>
  <c r="C24" i="1"/>
  <c r="H24" i="1"/>
  <c r="G25" i="1"/>
  <c r="E25" i="1"/>
  <c r="H25" i="1"/>
  <c r="G31" i="2"/>
  <c r="H31" i="2"/>
  <c r="E31" i="1"/>
  <c r="C31" i="1"/>
  <c r="D25" i="1"/>
  <c r="G31" i="1"/>
  <c r="I31" i="1"/>
  <c r="B29" i="1" l="1"/>
  <c r="B27" i="1"/>
  <c r="D27" i="1" s="1"/>
  <c r="E26" i="1"/>
  <c r="B22" i="1"/>
  <c r="C22" i="1" s="1"/>
  <c r="B21" i="1"/>
  <c r="E21" i="1" s="1"/>
  <c r="B20" i="1"/>
  <c r="D20" i="1" s="1"/>
  <c r="B17" i="1"/>
  <c r="E17" i="1" s="1"/>
  <c r="B15" i="1"/>
  <c r="C15" i="1" s="1"/>
  <c r="B14" i="1"/>
  <c r="B13" i="1"/>
  <c r="D13" i="1" s="1"/>
  <c r="B11" i="1"/>
  <c r="D11" i="1" s="1"/>
  <c r="B29" i="2"/>
  <c r="B27" i="2"/>
  <c r="E27" i="2" s="1"/>
  <c r="B26" i="2"/>
  <c r="E26" i="2" s="1"/>
  <c r="B22" i="2"/>
  <c r="C22" i="2" s="1"/>
  <c r="B21" i="2"/>
  <c r="D21" i="2" s="1"/>
  <c r="B20" i="2"/>
  <c r="D20" i="2" s="1"/>
  <c r="B17" i="2"/>
  <c r="C17" i="2" s="1"/>
  <c r="B15" i="2"/>
  <c r="C15" i="2" s="1"/>
  <c r="B14" i="2"/>
  <c r="C14" i="2" s="1"/>
  <c r="B13" i="2"/>
  <c r="C13" i="2" s="1"/>
  <c r="B11" i="2"/>
  <c r="C11" i="2" s="1"/>
  <c r="F29" i="2"/>
  <c r="F27" i="2"/>
  <c r="I27" i="2" s="1"/>
  <c r="F26" i="2"/>
  <c r="I26" i="2" s="1"/>
  <c r="F22" i="2"/>
  <c r="H22" i="2" s="1"/>
  <c r="F21" i="2"/>
  <c r="H21" i="2" s="1"/>
  <c r="F20" i="2"/>
  <c r="G20" i="2" s="1"/>
  <c r="F17" i="2"/>
  <c r="H17" i="2" s="1"/>
  <c r="F15" i="2"/>
  <c r="G15" i="2" s="1"/>
  <c r="F14" i="2"/>
  <c r="I14" i="2" s="1"/>
  <c r="F13" i="2"/>
  <c r="G13" i="2" s="1"/>
  <c r="F11" i="2"/>
  <c r="H11" i="2" s="1"/>
  <c r="F29" i="1"/>
  <c r="F27" i="1"/>
  <c r="I27" i="1" s="1"/>
  <c r="F26" i="1"/>
  <c r="I26" i="1" s="1"/>
  <c r="F22" i="1"/>
  <c r="I22" i="1" s="1"/>
  <c r="F21" i="1"/>
  <c r="H21" i="1" s="1"/>
  <c r="F20" i="1"/>
  <c r="G20" i="1" s="1"/>
  <c r="F17" i="1"/>
  <c r="G17" i="1" s="1"/>
  <c r="F15" i="1"/>
  <c r="G15" i="1" s="1"/>
  <c r="F14" i="1"/>
  <c r="H14" i="1" s="1"/>
  <c r="F13" i="1"/>
  <c r="G13" i="1" s="1"/>
  <c r="F11" i="1"/>
  <c r="I11" i="1" s="1"/>
  <c r="I11" i="2"/>
  <c r="E14" i="1"/>
  <c r="E13" i="1"/>
  <c r="D21" i="1"/>
  <c r="D14" i="1"/>
  <c r="C27" i="1"/>
  <c r="C26" i="1"/>
  <c r="C21" i="1"/>
  <c r="C14" i="1"/>
  <c r="I22" i="2"/>
  <c r="I21" i="2"/>
  <c r="I17" i="2"/>
  <c r="G22" i="2"/>
  <c r="D27" i="2"/>
  <c r="D26" i="2"/>
  <c r="H15" i="2" l="1"/>
  <c r="I29" i="2"/>
  <c r="G29" i="2"/>
  <c r="H29" i="2"/>
  <c r="C26" i="2"/>
  <c r="E13" i="2"/>
  <c r="E29" i="2"/>
  <c r="D29" i="2"/>
  <c r="C29" i="2"/>
  <c r="E11" i="2"/>
  <c r="C27" i="2"/>
  <c r="D11" i="2"/>
  <c r="D17" i="2"/>
  <c r="I29" i="1"/>
  <c r="H29" i="1"/>
  <c r="G29" i="1"/>
  <c r="C29" i="1"/>
  <c r="E29" i="1"/>
  <c r="D29" i="1"/>
  <c r="H15" i="1"/>
  <c r="H17" i="1"/>
  <c r="E20" i="1"/>
  <c r="H26" i="1"/>
  <c r="E27" i="1"/>
  <c r="G26" i="1"/>
  <c r="C20" i="1"/>
  <c r="H11" i="1"/>
  <c r="I17" i="1"/>
  <c r="G11" i="1"/>
  <c r="G26" i="2"/>
  <c r="D13" i="2"/>
  <c r="E20" i="2"/>
  <c r="C20" i="2"/>
  <c r="G14" i="2"/>
  <c r="G21" i="2"/>
  <c r="H26" i="2"/>
  <c r="H14" i="2"/>
  <c r="G11" i="2"/>
  <c r="H13" i="2"/>
  <c r="G17" i="2"/>
  <c r="G27" i="1"/>
  <c r="E11" i="1"/>
  <c r="I21" i="1"/>
  <c r="G14" i="1"/>
  <c r="C17" i="1"/>
  <c r="H22" i="1"/>
  <c r="G22" i="1"/>
  <c r="G21" i="1"/>
  <c r="H13" i="1"/>
  <c r="I13" i="1"/>
  <c r="D15" i="1"/>
  <c r="D22" i="1"/>
  <c r="I14" i="1"/>
  <c r="C11" i="1"/>
  <c r="D17" i="1"/>
  <c r="D26" i="1"/>
  <c r="E22" i="1"/>
  <c r="H20" i="1"/>
  <c r="H27" i="1"/>
  <c r="C13" i="1"/>
  <c r="I20" i="1"/>
  <c r="E15" i="1"/>
  <c r="I15" i="1"/>
  <c r="C21" i="2"/>
  <c r="E21" i="2"/>
  <c r="H20" i="2"/>
  <c r="H27" i="2"/>
  <c r="E15" i="2"/>
  <c r="E22" i="2"/>
  <c r="D22" i="2"/>
  <c r="E17" i="2"/>
  <c r="I20" i="2"/>
  <c r="I13" i="2"/>
  <c r="G27" i="2"/>
  <c r="D15" i="2"/>
  <c r="I15" i="2"/>
  <c r="E14" i="2"/>
  <c r="D14" i="2"/>
</calcChain>
</file>

<file path=xl/sharedStrings.xml><?xml version="1.0" encoding="utf-8"?>
<sst xmlns="http://schemas.openxmlformats.org/spreadsheetml/2006/main" count="116" uniqueCount="63">
  <si>
    <t>MDS</t>
  </si>
  <si>
    <t>10 YEARS</t>
  </si>
  <si>
    <t>11 YEARS</t>
  </si>
  <si>
    <t>12 YEARS</t>
  </si>
  <si>
    <t>CLASS</t>
  </si>
  <si>
    <t>Hearing Impaired</t>
  </si>
  <si>
    <t>T01</t>
  </si>
  <si>
    <t>Visually Impaired</t>
  </si>
  <si>
    <t>T11</t>
  </si>
  <si>
    <t>T12</t>
  </si>
  <si>
    <t>T13</t>
  </si>
  <si>
    <t>Intellectually Impaired</t>
  </si>
  <si>
    <t>T20</t>
  </si>
  <si>
    <t>Cerebral Palsy</t>
  </si>
  <si>
    <t>T37</t>
  </si>
  <si>
    <t>T38</t>
  </si>
  <si>
    <t>Amputee &amp; Les Autres</t>
  </si>
  <si>
    <t>11yrs=55%</t>
  </si>
  <si>
    <t>TRACK</t>
  </si>
  <si>
    <t>FIELD</t>
  </si>
  <si>
    <t>10yrs=40%</t>
  </si>
  <si>
    <t>11yrs=45%</t>
  </si>
  <si>
    <t>12yrs=50%</t>
  </si>
  <si>
    <t>10yrs= 45%</t>
  </si>
  <si>
    <t>12yrs=55%</t>
  </si>
  <si>
    <t>2km</t>
  </si>
  <si>
    <t>3km</t>
  </si>
  <si>
    <t>13 YEARS</t>
  </si>
  <si>
    <t>14-15 YEARS</t>
  </si>
  <si>
    <t>16-19 YEARS</t>
  </si>
  <si>
    <t>T45 - 46</t>
  </si>
  <si>
    <t>Short Stature</t>
  </si>
  <si>
    <t>T40 - T41</t>
  </si>
  <si>
    <t>T33</t>
  </si>
  <si>
    <t>T34</t>
  </si>
  <si>
    <t>T36</t>
  </si>
  <si>
    <t>T51</t>
  </si>
  <si>
    <t>T52</t>
  </si>
  <si>
    <t>T53-T54</t>
  </si>
  <si>
    <t>T60</t>
  </si>
  <si>
    <t xml:space="preserve">              Cross Country  AWD QUALIFYING STANDARDS - GIRLS</t>
  </si>
  <si>
    <t>T43-44</t>
  </si>
  <si>
    <t>T45-46</t>
  </si>
  <si>
    <t>1500m MDS</t>
  </si>
  <si>
    <t xml:space="preserve">                Cross Country  AWD QUALIFYING STANDARDS - BOYS</t>
  </si>
  <si>
    <t>T40 - 41</t>
  </si>
  <si>
    <t>Class</t>
  </si>
  <si>
    <t>T43, T44</t>
  </si>
  <si>
    <t>T45, T46, T47</t>
  </si>
  <si>
    <t>2000 MDS</t>
  </si>
  <si>
    <t>3000 MDS</t>
  </si>
  <si>
    <t>2000m MDS</t>
  </si>
  <si>
    <t>3000m MDS</t>
  </si>
  <si>
    <t>T62 (43)</t>
  </si>
  <si>
    <t>T63 (42)</t>
  </si>
  <si>
    <t>T64 (44)</t>
  </si>
  <si>
    <t>Transplant</t>
  </si>
  <si>
    <t>T43(T62)</t>
  </si>
  <si>
    <t>T44(T64)</t>
  </si>
  <si>
    <t>T42</t>
  </si>
  <si>
    <t>T42(T63)</t>
  </si>
  <si>
    <t>T40, T41</t>
  </si>
  <si>
    <t>T35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</si>
</sst>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"/>
    <numFmt numFmtId="165" formatCode="0.00;[Red]0.00"/>
    <numFmt numFmtId="166" formatCode="m:ss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1" fillId="0" borderId="0"/>
  </cellStyleXfs>
  <cellXfs count="149">
    <xf numFmtId="0" fontId="0" fillId="0" borderId="0" xfId="0"/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Border="1"/>
    <xf numFmtId="0" fontId="3" fillId="2" borderId="2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Border="1"/>
    <xf numFmtId="0" fontId="3" fillId="2" borderId="5" xfId="0" applyFont="1" applyFill="1" applyBorder="1"/>
    <xf numFmtId="164" fontId="4" fillId="0" borderId="6" xfId="0" applyNumberFormat="1" applyFont="1" applyBorder="1"/>
    <xf numFmtId="164" fontId="4" fillId="0" borderId="2" xfId="0" applyNumberFormat="1" applyFont="1" applyFill="1" applyBorder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164" fontId="4" fillId="0" borderId="6" xfId="0" applyNumberFormat="1" applyFont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5" xfId="0" applyFon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164" fontId="4" fillId="5" borderId="1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6" fontId="5" fillId="6" borderId="5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/>
    </xf>
    <xf numFmtId="0" fontId="2" fillId="0" borderId="0" xfId="0" applyFont="1"/>
    <xf numFmtId="166" fontId="7" fillId="0" borderId="0" xfId="0" applyNumberFormat="1" applyFont="1" applyFill="1" applyBorder="1" applyAlignment="1">
      <alignment horizontal="center"/>
    </xf>
    <xf numFmtId="47" fontId="0" fillId="0" borderId="0" xfId="0" applyNumberFormat="1"/>
    <xf numFmtId="47" fontId="5" fillId="0" borderId="6" xfId="0" applyNumberFormat="1" applyFont="1" applyBorder="1" applyAlignment="1">
      <alignment horizontal="center"/>
    </xf>
    <xf numFmtId="47" fontId="5" fillId="0" borderId="5" xfId="0" applyNumberFormat="1" applyFont="1" applyBorder="1" applyAlignment="1">
      <alignment horizontal="center"/>
    </xf>
    <xf numFmtId="47" fontId="5" fillId="7" borderId="6" xfId="0" applyNumberFormat="1" applyFont="1" applyFill="1" applyBorder="1" applyAlignment="1">
      <alignment horizontal="center"/>
    </xf>
    <xf numFmtId="47" fontId="5" fillId="7" borderId="5" xfId="0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4" fontId="4" fillId="7" borderId="5" xfId="0" applyNumberFormat="1" applyFont="1" applyFill="1" applyBorder="1" applyAlignment="1">
      <alignment horizontal="center"/>
    </xf>
    <xf numFmtId="47" fontId="5" fillId="8" borderId="6" xfId="0" applyNumberFormat="1" applyFont="1" applyFill="1" applyBorder="1" applyAlignment="1">
      <alignment horizontal="center"/>
    </xf>
    <xf numFmtId="47" fontId="5" fillId="8" borderId="5" xfId="0" applyNumberFormat="1" applyFont="1" applyFill="1" applyBorder="1" applyAlignment="1">
      <alignment horizontal="center"/>
    </xf>
    <xf numFmtId="47" fontId="5" fillId="0" borderId="6" xfId="0" applyNumberFormat="1" applyFont="1" applyFill="1" applyBorder="1" applyAlignment="1">
      <alignment horizontal="center"/>
    </xf>
    <xf numFmtId="0" fontId="0" fillId="0" borderId="0" xfId="0" applyFill="1"/>
    <xf numFmtId="164" fontId="4" fillId="0" borderId="6" xfId="0" applyNumberFormat="1" applyFont="1" applyFill="1" applyBorder="1"/>
    <xf numFmtId="0" fontId="0" fillId="0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7" fontId="4" fillId="0" borderId="10" xfId="0" applyNumberFormat="1" applyFont="1" applyBorder="1"/>
    <xf numFmtId="164" fontId="4" fillId="3" borderId="9" xfId="0" applyNumberFormat="1" applyFont="1" applyFill="1" applyBorder="1" applyAlignment="1">
      <alignment horizontal="center"/>
    </xf>
    <xf numFmtId="164" fontId="5" fillId="6" borderId="13" xfId="1" applyNumberFormat="1" applyFont="1" applyFill="1" applyBorder="1" applyAlignment="1">
      <alignment horizontal="center" vertical="center"/>
    </xf>
    <xf numFmtId="164" fontId="4" fillId="0" borderId="10" xfId="0" applyNumberFormat="1" applyFont="1" applyBorder="1"/>
    <xf numFmtId="164" fontId="5" fillId="6" borderId="16" xfId="1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/>
    <xf numFmtId="164" fontId="5" fillId="6" borderId="9" xfId="0" applyNumberFormat="1" applyFont="1" applyFill="1" applyBorder="1" applyAlignment="1">
      <alignment horizontal="center"/>
    </xf>
    <xf numFmtId="164" fontId="0" fillId="0" borderId="0" xfId="0" applyNumberFormat="1"/>
    <xf numFmtId="164" fontId="5" fillId="6" borderId="14" xfId="1" applyNumberFormat="1" applyFont="1" applyFill="1" applyBorder="1" applyAlignment="1">
      <alignment horizontal="center" vertical="center"/>
    </xf>
    <xf numFmtId="164" fontId="5" fillId="6" borderId="17" xfId="1" applyNumberFormat="1" applyFont="1" applyFill="1" applyBorder="1" applyAlignment="1">
      <alignment horizontal="center" vertical="center"/>
    </xf>
    <xf numFmtId="164" fontId="0" fillId="0" borderId="5" xfId="0" applyNumberFormat="1" applyBorder="1"/>
    <xf numFmtId="164" fontId="5" fillId="3" borderId="9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4" fontId="5" fillId="0" borderId="6" xfId="0" applyNumberFormat="1" applyFont="1" applyBorder="1"/>
    <xf numFmtId="164" fontId="5" fillId="6" borderId="15" xfId="1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7" fontId="5" fillId="0" borderId="0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66" fontId="5" fillId="0" borderId="0" xfId="1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166" fontId="12" fillId="0" borderId="20" xfId="1" applyNumberFormat="1" applyFont="1" applyBorder="1" applyAlignment="1">
      <alignment horizontal="center" vertical="center"/>
    </xf>
    <xf numFmtId="166" fontId="13" fillId="0" borderId="5" xfId="1" applyNumberFormat="1" applyFont="1" applyBorder="1" applyAlignment="1">
      <alignment horizontal="center" vertical="center"/>
    </xf>
    <xf numFmtId="166" fontId="13" fillId="0" borderId="18" xfId="1" applyNumberFormat="1" applyFont="1" applyBorder="1" applyAlignment="1">
      <alignment horizontal="center" vertical="center"/>
    </xf>
    <xf numFmtId="166" fontId="13" fillId="0" borderId="8" xfId="1" applyNumberFormat="1" applyFont="1" applyBorder="1" applyAlignment="1">
      <alignment horizontal="center" vertical="center"/>
    </xf>
    <xf numFmtId="166" fontId="12" fillId="0" borderId="7" xfId="1" applyNumberFormat="1" applyFont="1" applyBorder="1" applyAlignment="1">
      <alignment horizontal="center" vertical="center"/>
    </xf>
    <xf numFmtId="166" fontId="12" fillId="0" borderId="5" xfId="1" applyNumberFormat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166" fontId="12" fillId="0" borderId="6" xfId="1" applyNumberFormat="1" applyFont="1" applyFill="1" applyBorder="1" applyAlignment="1">
      <alignment horizontal="center" vertical="center"/>
    </xf>
    <xf numFmtId="166" fontId="12" fillId="0" borderId="21" xfId="1" applyNumberFormat="1" applyFont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47" fontId="0" fillId="0" borderId="0" xfId="0" applyNumberFormat="1" applyAlignment="1">
      <alignment horizontal="center"/>
    </xf>
    <xf numFmtId="0" fontId="2" fillId="0" borderId="8" xfId="0" applyFont="1" applyFill="1" applyBorder="1" applyAlignment="1">
      <alignment horizontal="center"/>
    </xf>
    <xf numFmtId="166" fontId="14" fillId="0" borderId="19" xfId="1" applyNumberFormat="1" applyFont="1" applyBorder="1" applyAlignment="1">
      <alignment horizontal="center" vertical="center"/>
    </xf>
    <xf numFmtId="166" fontId="14" fillId="0" borderId="20" xfId="1" applyNumberFormat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166" fontId="14" fillId="0" borderId="18" xfId="1" applyNumberFormat="1" applyFont="1" applyBorder="1" applyAlignment="1">
      <alignment horizontal="center" vertical="center"/>
    </xf>
    <xf numFmtId="166" fontId="14" fillId="0" borderId="21" xfId="1" applyNumberFormat="1" applyFont="1" applyBorder="1" applyAlignment="1">
      <alignment horizontal="center" vertical="center"/>
    </xf>
    <xf numFmtId="166" fontId="14" fillId="0" borderId="7" xfId="1" applyNumberFormat="1" applyFont="1" applyBorder="1" applyAlignment="1">
      <alignment horizontal="center" vertical="center"/>
    </xf>
    <xf numFmtId="166" fontId="14" fillId="0" borderId="6" xfId="1" applyNumberFormat="1" applyFont="1" applyBorder="1" applyAlignment="1">
      <alignment horizontal="center" vertical="center"/>
    </xf>
    <xf numFmtId="47" fontId="15" fillId="0" borderId="5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164" fontId="5" fillId="0" borderId="6" xfId="0" applyNumberFormat="1" applyFont="1" applyFill="1" applyBorder="1"/>
    <xf numFmtId="164" fontId="5" fillId="7" borderId="6" xfId="0" applyNumberFormat="1" applyFont="1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/>
    </xf>
    <xf numFmtId="164" fontId="4" fillId="6" borderId="22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6" fontId="12" fillId="0" borderId="6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87"/>
  <sheetViews>
    <sheetView zoomScaleNormal="100" workbookViewId="0">
      <selection activeCell="A5" sqref="A5:I31"/>
    </sheetView>
  </sheetViews>
  <sheetFormatPr defaultRowHeight="12.75" x14ac:dyDescent="0.2"/>
  <cols>
    <col min="7" max="7" width="10" customWidth="1"/>
    <col min="8" max="9" width="10.140625" customWidth="1"/>
    <col min="11" max="11" width="7" customWidth="1"/>
    <col min="12" max="12" width="13" customWidth="1"/>
    <col min="13" max="13" width="10.7109375" customWidth="1"/>
  </cols>
  <sheetData>
    <row r="5" spans="1:13" x14ac:dyDescent="0.2">
      <c r="A5" s="145" t="s">
        <v>40</v>
      </c>
      <c r="B5" s="145"/>
      <c r="C5" s="145"/>
      <c r="D5" s="145"/>
      <c r="E5" s="145"/>
      <c r="F5" s="145"/>
      <c r="G5" s="145"/>
      <c r="H5" s="145"/>
      <c r="I5" s="145"/>
      <c r="J5" s="1"/>
      <c r="K5" s="2"/>
      <c r="L5" s="2"/>
      <c r="M5" s="1"/>
    </row>
    <row r="6" spans="1:13" x14ac:dyDescent="0.2">
      <c r="A6" s="1"/>
      <c r="B6" s="1"/>
      <c r="C6" s="2"/>
      <c r="D6" s="2"/>
      <c r="E6" s="1"/>
      <c r="F6" s="1"/>
      <c r="G6" s="2"/>
      <c r="H6" s="2"/>
      <c r="I6" s="1"/>
      <c r="J6" s="1"/>
      <c r="K6" s="2"/>
      <c r="L6" s="2" t="s">
        <v>43</v>
      </c>
      <c r="M6" s="1"/>
    </row>
    <row r="7" spans="1:13" ht="13.5" thickBot="1" x14ac:dyDescent="0.25">
      <c r="A7" s="3"/>
      <c r="B7" s="141" t="s">
        <v>25</v>
      </c>
      <c r="C7" s="142"/>
      <c r="D7" s="142"/>
      <c r="E7" s="143"/>
      <c r="F7" s="141" t="s">
        <v>26</v>
      </c>
      <c r="G7" s="142"/>
      <c r="H7" s="142"/>
      <c r="I7" s="143"/>
      <c r="L7" s="51" t="s">
        <v>46</v>
      </c>
      <c r="M7" s="52" t="s">
        <v>0</v>
      </c>
    </row>
    <row r="8" spans="1:13" ht="16.5" thickBot="1" x14ac:dyDescent="0.25">
      <c r="A8" s="5"/>
      <c r="B8" s="21" t="s">
        <v>49</v>
      </c>
      <c r="C8" s="22" t="s">
        <v>1</v>
      </c>
      <c r="D8" s="23" t="s">
        <v>2</v>
      </c>
      <c r="E8" s="24" t="s">
        <v>3</v>
      </c>
      <c r="F8" s="21" t="s">
        <v>50</v>
      </c>
      <c r="G8" s="22" t="s">
        <v>27</v>
      </c>
      <c r="H8" s="23" t="s">
        <v>28</v>
      </c>
      <c r="I8" s="24" t="s">
        <v>29</v>
      </c>
      <c r="L8" s="56" t="s">
        <v>6</v>
      </c>
      <c r="M8" s="118">
        <v>3.6569444444444449E-3</v>
      </c>
    </row>
    <row r="9" spans="1:13" ht="15.75" x14ac:dyDescent="0.2">
      <c r="A9" s="6" t="s">
        <v>4</v>
      </c>
      <c r="B9" s="7"/>
      <c r="C9" s="8"/>
      <c r="D9" s="8"/>
      <c r="E9" s="7"/>
      <c r="F9" s="5"/>
      <c r="G9" s="9"/>
      <c r="H9" s="9"/>
      <c r="I9" s="7"/>
      <c r="L9" s="56" t="s">
        <v>8</v>
      </c>
      <c r="M9" s="119">
        <v>4.9756944444444449E-3</v>
      </c>
    </row>
    <row r="10" spans="1:13" ht="15.75" x14ac:dyDescent="0.2">
      <c r="A10" s="10" t="s">
        <v>5</v>
      </c>
      <c r="B10" s="7"/>
      <c r="C10" s="8"/>
      <c r="D10" s="8"/>
      <c r="E10" s="7"/>
      <c r="F10" s="5"/>
      <c r="G10" s="9"/>
      <c r="H10" s="9"/>
      <c r="I10" s="7"/>
      <c r="L10" s="56" t="s">
        <v>9</v>
      </c>
      <c r="M10" s="120">
        <v>4.3229166666666667E-3</v>
      </c>
    </row>
    <row r="11" spans="1:13" ht="16.5" thickBot="1" x14ac:dyDescent="0.25">
      <c r="A11" s="11" t="s">
        <v>6</v>
      </c>
      <c r="B11" s="78">
        <f>M8</f>
        <v>3.6569444444444449E-3</v>
      </c>
      <c r="C11" s="18">
        <f>B11*C32</f>
        <v>8.776666666666667E-3</v>
      </c>
      <c r="D11" s="19">
        <f>B11*D32</f>
        <v>8.4109722222222225E-3</v>
      </c>
      <c r="E11" s="20">
        <f>B11*E32</f>
        <v>8.0452777777777797E-3</v>
      </c>
      <c r="F11" s="88">
        <f>M8</f>
        <v>3.6569444444444449E-3</v>
      </c>
      <c r="G11" s="133">
        <f>F11*G32</f>
        <v>1.2433611111111112E-2</v>
      </c>
      <c r="H11" s="134">
        <f>F11*H32</f>
        <v>1.2067916666666668E-2</v>
      </c>
      <c r="I11" s="135">
        <f>F11*I32</f>
        <v>1.1702222222222225E-2</v>
      </c>
      <c r="L11" s="56" t="s">
        <v>10</v>
      </c>
      <c r="M11" s="121">
        <v>3.8361111111111113E-3</v>
      </c>
    </row>
    <row r="12" spans="1:13" ht="16.5" thickBot="1" x14ac:dyDescent="0.25">
      <c r="A12" s="4" t="s">
        <v>7</v>
      </c>
      <c r="B12" s="77"/>
      <c r="C12" s="12"/>
      <c r="D12" s="13"/>
      <c r="E12" s="13"/>
      <c r="F12" s="89"/>
      <c r="G12" s="133"/>
      <c r="H12" s="90"/>
      <c r="I12" s="90"/>
      <c r="L12" s="56" t="s">
        <v>12</v>
      </c>
      <c r="M12" s="122">
        <v>3.6450231481481485E-3</v>
      </c>
    </row>
    <row r="13" spans="1:13" ht="16.5" thickBot="1" x14ac:dyDescent="0.25">
      <c r="A13" s="14" t="s">
        <v>8</v>
      </c>
      <c r="B13" s="79">
        <f>M9</f>
        <v>4.9756944444444449E-3</v>
      </c>
      <c r="C13" s="18">
        <f>B13*C32</f>
        <v>1.1941666666666668E-2</v>
      </c>
      <c r="D13" s="19">
        <f>B13*D32</f>
        <v>1.1444097222222222E-2</v>
      </c>
      <c r="E13" s="20">
        <f>B13*E32</f>
        <v>1.0946527777777779E-2</v>
      </c>
      <c r="F13" s="79">
        <f>M9</f>
        <v>4.9756944444444449E-3</v>
      </c>
      <c r="G13" s="133">
        <f>F13*G32</f>
        <v>1.6917361111111112E-2</v>
      </c>
      <c r="H13" s="134">
        <f>F13*H32</f>
        <v>1.6419791666666666E-2</v>
      </c>
      <c r="I13" s="135">
        <f>F13*I32</f>
        <v>1.5922222222222223E-2</v>
      </c>
      <c r="L13" s="56" t="s">
        <v>35</v>
      </c>
      <c r="M13" s="123">
        <v>5.0675925925925932E-3</v>
      </c>
    </row>
    <row r="14" spans="1:13" ht="16.5" thickBot="1" x14ac:dyDescent="0.25">
      <c r="A14" s="15" t="s">
        <v>9</v>
      </c>
      <c r="B14" s="79">
        <f t="shared" ref="B14:B15" si="0">M10</f>
        <v>4.3229166666666667E-3</v>
      </c>
      <c r="C14" s="18">
        <f>B14*C32</f>
        <v>1.0375000000000001E-2</v>
      </c>
      <c r="D14" s="19">
        <f>B14*D32</f>
        <v>9.9427083333333329E-3</v>
      </c>
      <c r="E14" s="20">
        <f>B14*E32</f>
        <v>9.510416666666667E-3</v>
      </c>
      <c r="F14" s="79">
        <f t="shared" ref="F14:F15" si="1">M10</f>
        <v>4.3229166666666667E-3</v>
      </c>
      <c r="G14" s="133">
        <f>F14*G32</f>
        <v>1.4697916666666666E-2</v>
      </c>
      <c r="H14" s="134">
        <f>F14*H32</f>
        <v>1.4265624999999999E-2</v>
      </c>
      <c r="I14" s="135">
        <f>F14*I32</f>
        <v>1.3833333333333335E-2</v>
      </c>
      <c r="L14" s="56" t="s">
        <v>14</v>
      </c>
      <c r="M14" s="120">
        <v>4.5623842592592591E-3</v>
      </c>
    </row>
    <row r="15" spans="1:13" ht="16.5" thickBot="1" x14ac:dyDescent="0.25">
      <c r="A15" s="16" t="s">
        <v>10</v>
      </c>
      <c r="B15" s="79">
        <f t="shared" si="0"/>
        <v>3.8361111111111113E-3</v>
      </c>
      <c r="C15" s="18">
        <f>B15*C32</f>
        <v>9.2066666666666668E-3</v>
      </c>
      <c r="D15" s="19">
        <f>B15*D32</f>
        <v>8.8230555555555562E-3</v>
      </c>
      <c r="E15" s="20">
        <f>B15*E32</f>
        <v>8.4394444444444456E-3</v>
      </c>
      <c r="F15" s="79">
        <f t="shared" si="1"/>
        <v>3.8361111111111113E-3</v>
      </c>
      <c r="G15" s="133">
        <f>F15*G32</f>
        <v>1.3042777777777778E-2</v>
      </c>
      <c r="H15" s="134">
        <f>F15*H32</f>
        <v>1.2659166666666668E-2</v>
      </c>
      <c r="I15" s="135">
        <f>F15*I32</f>
        <v>1.2275555555555557E-2</v>
      </c>
      <c r="L15" s="56" t="s">
        <v>15</v>
      </c>
      <c r="M15" s="124">
        <v>4.4491898148148147E-3</v>
      </c>
    </row>
    <row r="16" spans="1:13" ht="15.75" x14ac:dyDescent="0.2">
      <c r="A16" s="4" t="s">
        <v>11</v>
      </c>
      <c r="B16" s="80"/>
      <c r="C16" s="12"/>
      <c r="D16" s="84"/>
      <c r="E16" s="12"/>
      <c r="F16" s="128"/>
      <c r="G16" s="133"/>
      <c r="H16" s="90"/>
      <c r="I16" s="90"/>
      <c r="L16" s="56" t="s">
        <v>61</v>
      </c>
      <c r="M16" s="119">
        <v>8.6447916666666669E-3</v>
      </c>
    </row>
    <row r="17" spans="1:14" ht="15.75" x14ac:dyDescent="0.25">
      <c r="A17" s="17" t="s">
        <v>12</v>
      </c>
      <c r="B17" s="81">
        <f>M12</f>
        <v>3.6450231481481485E-3</v>
      </c>
      <c r="C17" s="18">
        <f>B17*C32</f>
        <v>8.7480555555555558E-3</v>
      </c>
      <c r="D17" s="19">
        <f>B17*D32</f>
        <v>8.3835532407407418E-3</v>
      </c>
      <c r="E17" s="20">
        <f>B17*E32</f>
        <v>8.0190509259259277E-3</v>
      </c>
      <c r="F17" s="81">
        <f>M12</f>
        <v>3.6450231481481485E-3</v>
      </c>
      <c r="G17" s="133">
        <f>F17*G32</f>
        <v>1.2393078703703705E-2</v>
      </c>
      <c r="H17" s="134">
        <f>F17*H32</f>
        <v>1.2028576388888889E-2</v>
      </c>
      <c r="I17" s="135">
        <f>F17*I32</f>
        <v>1.1664074074074077E-2</v>
      </c>
      <c r="L17" s="115" t="s">
        <v>59</v>
      </c>
      <c r="M17" s="125">
        <v>8.169907407407407E-3</v>
      </c>
    </row>
    <row r="18" spans="1:14" ht="15.75" x14ac:dyDescent="0.2">
      <c r="A18" s="4" t="s">
        <v>13</v>
      </c>
      <c r="B18" s="82"/>
      <c r="C18" s="12"/>
      <c r="D18" s="84"/>
      <c r="E18" s="12"/>
      <c r="F18" s="90"/>
      <c r="G18" s="90"/>
      <c r="H18" s="90"/>
      <c r="I18" s="90"/>
      <c r="L18" s="56" t="s">
        <v>47</v>
      </c>
      <c r="M18" s="120">
        <v>5.1420138888888887E-3</v>
      </c>
    </row>
    <row r="19" spans="1:14" ht="15.75" x14ac:dyDescent="0.2">
      <c r="A19" s="4" t="s">
        <v>62</v>
      </c>
      <c r="B19" s="127">
        <f>M25</f>
        <v>7.5643518518518525E-3</v>
      </c>
      <c r="C19" s="18">
        <f>B19*C32</f>
        <v>1.8154444444444445E-2</v>
      </c>
      <c r="D19" s="129">
        <f>B19*D32</f>
        <v>1.7398009259259259E-2</v>
      </c>
      <c r="E19" s="130">
        <f>B19*E32</f>
        <v>1.6641574074074076E-2</v>
      </c>
      <c r="F19" s="131">
        <f>M25</f>
        <v>7.5643518518518525E-3</v>
      </c>
      <c r="G19" s="18">
        <f>F19*2.5</f>
        <v>1.8910879629629632E-2</v>
      </c>
      <c r="H19" s="129">
        <f>F19*2.4</f>
        <v>1.8154444444444445E-2</v>
      </c>
      <c r="I19" s="130">
        <f>F19*2.3</f>
        <v>1.7398009259259259E-2</v>
      </c>
      <c r="L19" s="56"/>
      <c r="M19" s="124"/>
    </row>
    <row r="20" spans="1:14" ht="16.5" thickBot="1" x14ac:dyDescent="0.25">
      <c r="A20" s="15" t="s">
        <v>35</v>
      </c>
      <c r="B20" s="83">
        <f>M13</f>
        <v>5.0675925925925932E-3</v>
      </c>
      <c r="C20" s="18">
        <f>B20*C32</f>
        <v>1.2162222222222224E-2</v>
      </c>
      <c r="D20" s="19">
        <f>B20*D32</f>
        <v>1.1655462962962963E-2</v>
      </c>
      <c r="E20" s="20">
        <f>B20*E32</f>
        <v>1.1148703703703706E-2</v>
      </c>
      <c r="F20" s="83">
        <f>M13</f>
        <v>5.0675925925925932E-3</v>
      </c>
      <c r="G20" s="133">
        <f>F20*G32</f>
        <v>1.7229814814814816E-2</v>
      </c>
      <c r="H20" s="134">
        <f>F20*H32</f>
        <v>1.6723055555555557E-2</v>
      </c>
      <c r="I20" s="135">
        <f>F20*I32</f>
        <v>1.6216296296296298E-2</v>
      </c>
      <c r="L20" s="56" t="s">
        <v>48</v>
      </c>
      <c r="M20" s="121">
        <v>4.3274305555555557E-3</v>
      </c>
    </row>
    <row r="21" spans="1:14" ht="16.5" thickBot="1" x14ac:dyDescent="0.25">
      <c r="A21" s="15" t="s">
        <v>14</v>
      </c>
      <c r="B21" s="83">
        <f t="shared" ref="B21:B22" si="2">M14</f>
        <v>4.5623842592592591E-3</v>
      </c>
      <c r="C21" s="18">
        <f>B21*C32</f>
        <v>1.0949722222222222E-2</v>
      </c>
      <c r="D21" s="19">
        <f>B21*D32</f>
        <v>1.0493483796296296E-2</v>
      </c>
      <c r="E21" s="20">
        <f>B21*E32</f>
        <v>1.003724537037037E-2</v>
      </c>
      <c r="F21" s="85">
        <f>M14</f>
        <v>4.5623842592592591E-3</v>
      </c>
      <c r="G21" s="133">
        <f>F21*G32</f>
        <v>1.5512106481481481E-2</v>
      </c>
      <c r="H21" s="134">
        <f>F21*H32</f>
        <v>1.5055868055555555E-2</v>
      </c>
      <c r="I21" s="135">
        <f>F21*I32</f>
        <v>1.4599629629629629E-2</v>
      </c>
      <c r="L21" s="56" t="s">
        <v>39</v>
      </c>
      <c r="M21" s="122">
        <v>4.1880787037037034E-3</v>
      </c>
    </row>
    <row r="22" spans="1:14" ht="16.5" thickBot="1" x14ac:dyDescent="0.25">
      <c r="A22" s="16" t="s">
        <v>15</v>
      </c>
      <c r="B22" s="83">
        <f t="shared" si="2"/>
        <v>4.4491898148148147E-3</v>
      </c>
      <c r="C22" s="18">
        <f>B22*C32</f>
        <v>1.0678055555555555E-2</v>
      </c>
      <c r="D22" s="19">
        <f>B22*D32</f>
        <v>1.0233136574074073E-2</v>
      </c>
      <c r="E22" s="20">
        <f>B22*E32</f>
        <v>9.7882175925925931E-3</v>
      </c>
      <c r="F22" s="91">
        <f>M15</f>
        <v>4.4491898148148147E-3</v>
      </c>
      <c r="G22" s="133">
        <f>F22*G32</f>
        <v>1.5127245370370369E-2</v>
      </c>
      <c r="H22" s="134">
        <f>F22*H32</f>
        <v>1.4682326388888887E-2</v>
      </c>
      <c r="I22" s="135">
        <f>F22*I32</f>
        <v>1.4237407407407407E-2</v>
      </c>
      <c r="L22" s="96" t="s">
        <v>53</v>
      </c>
      <c r="M22" s="120">
        <f>M18</f>
        <v>5.1420138888888887E-3</v>
      </c>
    </row>
    <row r="23" spans="1:14" ht="15.75" x14ac:dyDescent="0.2">
      <c r="A23" s="4" t="s">
        <v>16</v>
      </c>
      <c r="B23" s="84"/>
      <c r="C23" s="12"/>
      <c r="D23" s="84"/>
      <c r="E23" s="12"/>
      <c r="F23" s="90"/>
      <c r="G23" s="90"/>
      <c r="H23" s="90"/>
      <c r="I23" s="90"/>
      <c r="L23" s="96" t="s">
        <v>54</v>
      </c>
      <c r="M23" s="119">
        <v>8.169907407407407E-3</v>
      </c>
    </row>
    <row r="24" spans="1:14" ht="15.75" x14ac:dyDescent="0.2">
      <c r="A24" s="15" t="s">
        <v>60</v>
      </c>
      <c r="B24" s="85">
        <f>M23</f>
        <v>8.169907407407407E-3</v>
      </c>
      <c r="C24" s="18">
        <f>B24*C32</f>
        <v>1.9607777777777776E-2</v>
      </c>
      <c r="D24" s="19">
        <f>B24*D32</f>
        <v>1.8790787037037033E-2</v>
      </c>
      <c r="E24" s="20">
        <f>B24*E32</f>
        <v>1.7973796296296297E-2</v>
      </c>
      <c r="F24" s="85">
        <f>M17</f>
        <v>8.169907407407407E-3</v>
      </c>
      <c r="G24" s="133">
        <f>F24*2.5</f>
        <v>2.0424768518518516E-2</v>
      </c>
      <c r="H24" s="134">
        <f>F24*2.4</f>
        <v>1.9607777777777776E-2</v>
      </c>
      <c r="I24" s="135">
        <f>F24*2.3</f>
        <v>1.8790787037037033E-2</v>
      </c>
      <c r="L24" s="96" t="s">
        <v>55</v>
      </c>
      <c r="M24" s="120">
        <f>M18</f>
        <v>5.1420138888888887E-3</v>
      </c>
    </row>
    <row r="25" spans="1:14" x14ac:dyDescent="0.2">
      <c r="A25" s="15" t="s">
        <v>57</v>
      </c>
      <c r="B25" s="85">
        <f>M22</f>
        <v>5.1420138888888887E-3</v>
      </c>
      <c r="C25" s="18">
        <f>B25*C32</f>
        <v>1.2340833333333332E-2</v>
      </c>
      <c r="D25" s="19">
        <f>B25*D32</f>
        <v>1.1826631944444443E-2</v>
      </c>
      <c r="E25" s="20">
        <f>B25*E32</f>
        <v>1.1312430555555556E-2</v>
      </c>
      <c r="F25" s="85">
        <f>M18</f>
        <v>5.1420138888888887E-3</v>
      </c>
      <c r="G25" s="133">
        <f>F25*G32</f>
        <v>1.7482847222222223E-2</v>
      </c>
      <c r="H25" s="134">
        <f>F25*H32</f>
        <v>1.696864583333333E-2</v>
      </c>
      <c r="I25" s="135">
        <f>F25*I32</f>
        <v>1.6454444444444445E-2</v>
      </c>
      <c r="L25" s="126" t="s">
        <v>62</v>
      </c>
      <c r="M25" s="116">
        <v>7.5643518518518525E-3</v>
      </c>
    </row>
    <row r="26" spans="1:14" x14ac:dyDescent="0.2">
      <c r="A26" s="15" t="s">
        <v>58</v>
      </c>
      <c r="B26" s="85">
        <f>M24</f>
        <v>5.1420138888888887E-3</v>
      </c>
      <c r="C26" s="18">
        <f>B26*C32</f>
        <v>1.2340833333333332E-2</v>
      </c>
      <c r="D26" s="19">
        <f>B26*D32</f>
        <v>1.1826631944444443E-2</v>
      </c>
      <c r="E26" s="20">
        <f>B26*E32</f>
        <v>1.1312430555555556E-2</v>
      </c>
      <c r="F26" s="85">
        <f>M18</f>
        <v>5.1420138888888887E-3</v>
      </c>
      <c r="G26" s="133">
        <f>F26*G32</f>
        <v>1.7482847222222223E-2</v>
      </c>
      <c r="H26" s="134">
        <f>F26*H32</f>
        <v>1.696864583333333E-2</v>
      </c>
      <c r="I26" s="135">
        <f>F26*I32</f>
        <v>1.6454444444444445E-2</v>
      </c>
    </row>
    <row r="27" spans="1:14" x14ac:dyDescent="0.2">
      <c r="A27" s="15" t="s">
        <v>30</v>
      </c>
      <c r="B27" s="86">
        <f>M20</f>
        <v>4.3274305555555557E-3</v>
      </c>
      <c r="C27" s="18">
        <f>B27*C32</f>
        <v>1.0385833333333334E-2</v>
      </c>
      <c r="D27" s="19">
        <f>B27*D32</f>
        <v>9.9530902777777777E-3</v>
      </c>
      <c r="E27" s="20">
        <f>B27*E32</f>
        <v>9.5203472222222234E-3</v>
      </c>
      <c r="F27" s="86">
        <f>M20</f>
        <v>4.3274305555555557E-3</v>
      </c>
      <c r="G27" s="133">
        <f>F27*G32</f>
        <v>1.4713263888888889E-2</v>
      </c>
      <c r="H27" s="134">
        <f>F27*H32</f>
        <v>1.4280520833333333E-2</v>
      </c>
      <c r="I27" s="135">
        <f>F27*I32</f>
        <v>1.3847777777777778E-2</v>
      </c>
      <c r="L27" s="144"/>
      <c r="M27" s="144"/>
      <c r="N27" s="144"/>
    </row>
    <row r="28" spans="1:14" x14ac:dyDescent="0.2">
      <c r="A28" s="33" t="s">
        <v>31</v>
      </c>
      <c r="B28" s="87"/>
      <c r="C28" s="132"/>
      <c r="D28" s="132"/>
      <c r="E28" s="132"/>
      <c r="F28" s="92"/>
      <c r="G28" s="92"/>
      <c r="H28" s="92"/>
      <c r="I28" s="92"/>
    </row>
    <row r="29" spans="1:14" x14ac:dyDescent="0.2">
      <c r="A29" s="33" t="s">
        <v>32</v>
      </c>
      <c r="B29" s="88">
        <f>M16</f>
        <v>8.6447916666666669E-3</v>
      </c>
      <c r="C29" s="36">
        <f>B29*2.3</f>
        <v>1.9883020833333334E-2</v>
      </c>
      <c r="D29" s="40">
        <f>B29*2.2</f>
        <v>1.901854166666667E-2</v>
      </c>
      <c r="E29" s="42">
        <f>B29*2.1</f>
        <v>1.8154062500000002E-2</v>
      </c>
      <c r="F29" s="88">
        <f>M16</f>
        <v>8.6447916666666669E-3</v>
      </c>
      <c r="G29" s="136">
        <f>F29*2.5</f>
        <v>2.1611979166666666E-2</v>
      </c>
      <c r="H29" s="137">
        <f>F29*2.4</f>
        <v>2.0747499999999999E-2</v>
      </c>
      <c r="I29" s="138">
        <f>F29*2.3</f>
        <v>1.9883020833333334E-2</v>
      </c>
    </row>
    <row r="30" spans="1:14" x14ac:dyDescent="0.2">
      <c r="A30" s="97" t="s">
        <v>56</v>
      </c>
      <c r="B30" s="98"/>
      <c r="C30" s="99"/>
      <c r="D30" s="99"/>
      <c r="E30" s="99"/>
      <c r="F30" s="98"/>
      <c r="G30" s="98"/>
      <c r="H30" s="98"/>
      <c r="I30" s="98"/>
    </row>
    <row r="31" spans="1:14" ht="18" x14ac:dyDescent="0.25">
      <c r="A31" s="102" t="s">
        <v>39</v>
      </c>
      <c r="B31" s="101">
        <f>M21</f>
        <v>4.1880787037037034E-3</v>
      </c>
      <c r="C31" s="36">
        <f>B31*C32</f>
        <v>1.0051388888888887E-2</v>
      </c>
      <c r="D31" s="40">
        <f>B31*D32</f>
        <v>9.6325810185185178E-3</v>
      </c>
      <c r="E31" s="41">
        <f>B31*E32</f>
        <v>9.213773148148148E-3</v>
      </c>
      <c r="F31" s="101">
        <f>M21</f>
        <v>4.1880787037037034E-3</v>
      </c>
      <c r="G31" s="136">
        <f>F31*G32</f>
        <v>1.4239467592592592E-2</v>
      </c>
      <c r="H31" s="137">
        <f>F31*H32</f>
        <v>1.382065972222222E-2</v>
      </c>
      <c r="I31" s="138">
        <f>F31*I32</f>
        <v>1.3401851851851852E-2</v>
      </c>
      <c r="K31" s="30"/>
      <c r="L31" s="73"/>
      <c r="M31" s="54"/>
      <c r="N31" s="31"/>
    </row>
    <row r="32" spans="1:14" x14ac:dyDescent="0.2">
      <c r="C32" s="75">
        <v>2.4</v>
      </c>
      <c r="D32" s="75">
        <v>2.2999999999999998</v>
      </c>
      <c r="E32" s="75">
        <v>2.2000000000000002</v>
      </c>
      <c r="F32" s="75"/>
      <c r="G32" s="75">
        <v>3.4</v>
      </c>
      <c r="H32" s="75">
        <v>3.3</v>
      </c>
      <c r="I32" s="75">
        <v>3.2</v>
      </c>
      <c r="K32" s="32"/>
      <c r="L32" s="73"/>
      <c r="M32" s="54"/>
      <c r="N32" s="58"/>
    </row>
    <row r="33" spans="5:14" ht="15.75" x14ac:dyDescent="0.2">
      <c r="E33" s="45"/>
      <c r="F33" s="46"/>
      <c r="G33" s="49"/>
      <c r="H33" s="47"/>
      <c r="K33" s="32"/>
      <c r="L33" s="73"/>
      <c r="M33" s="54"/>
      <c r="N33" s="58"/>
    </row>
    <row r="34" spans="5:14" ht="15.75" x14ac:dyDescent="0.2">
      <c r="E34" s="45"/>
      <c r="F34" s="46"/>
      <c r="G34" s="49"/>
      <c r="H34" s="47"/>
      <c r="K34" s="32"/>
      <c r="L34" s="73"/>
      <c r="M34" s="54"/>
      <c r="N34" s="58"/>
    </row>
    <row r="35" spans="5:14" ht="15.75" x14ac:dyDescent="0.2">
      <c r="E35" s="45"/>
      <c r="F35" s="46"/>
      <c r="G35" s="49"/>
      <c r="H35" s="47"/>
      <c r="K35" s="32"/>
      <c r="L35" s="73"/>
      <c r="M35" s="54"/>
      <c r="N35" s="58"/>
    </row>
    <row r="36" spans="5:14" ht="15.75" x14ac:dyDescent="0.2">
      <c r="E36" s="45"/>
      <c r="F36" s="46"/>
      <c r="G36" s="49"/>
      <c r="H36" s="47"/>
      <c r="K36" s="32"/>
      <c r="L36" s="73"/>
      <c r="M36" s="54"/>
      <c r="N36" s="58"/>
    </row>
    <row r="37" spans="5:14" ht="15.75" x14ac:dyDescent="0.2">
      <c r="E37" s="45"/>
      <c r="F37" s="46"/>
      <c r="G37" s="49"/>
      <c r="H37" s="47"/>
      <c r="K37" s="32"/>
      <c r="L37" s="73"/>
      <c r="M37" s="54"/>
      <c r="N37" s="58"/>
    </row>
    <row r="38" spans="5:14" ht="15.75" x14ac:dyDescent="0.2">
      <c r="E38" s="45"/>
      <c r="F38" s="46"/>
      <c r="G38" s="49"/>
      <c r="H38" s="47"/>
      <c r="K38" s="32"/>
      <c r="L38" s="73"/>
      <c r="M38" s="54"/>
      <c r="N38" s="58"/>
    </row>
    <row r="39" spans="5:14" ht="15.75" x14ac:dyDescent="0.2">
      <c r="E39" s="45"/>
      <c r="F39" s="46"/>
      <c r="G39" s="49"/>
      <c r="H39" s="47"/>
      <c r="K39" s="32"/>
      <c r="L39" s="73"/>
      <c r="M39" s="54"/>
      <c r="N39" s="58"/>
    </row>
    <row r="40" spans="5:14" ht="15.75" x14ac:dyDescent="0.2">
      <c r="E40" s="45"/>
      <c r="F40" s="46"/>
      <c r="G40" s="49"/>
      <c r="H40" s="47"/>
      <c r="K40" s="32"/>
      <c r="L40" s="73"/>
      <c r="M40" s="54"/>
      <c r="N40" s="58"/>
    </row>
    <row r="41" spans="5:14" ht="15.75" x14ac:dyDescent="0.2">
      <c r="E41" s="45"/>
      <c r="F41" s="48"/>
      <c r="G41" s="50"/>
      <c r="H41" s="47"/>
      <c r="K41" s="32"/>
      <c r="L41" s="73"/>
      <c r="M41" s="54"/>
      <c r="N41" s="58"/>
    </row>
    <row r="42" spans="5:14" ht="15.75" x14ac:dyDescent="0.2">
      <c r="E42" s="45"/>
      <c r="F42" s="46"/>
      <c r="G42" s="49"/>
      <c r="H42" s="47"/>
      <c r="K42" s="32"/>
      <c r="L42" s="73"/>
      <c r="M42" s="54"/>
      <c r="N42" s="58"/>
    </row>
    <row r="43" spans="5:14" ht="15.75" x14ac:dyDescent="0.2">
      <c r="E43" s="45"/>
      <c r="F43" s="46"/>
      <c r="G43" s="49"/>
      <c r="H43" s="47"/>
      <c r="K43" s="32"/>
      <c r="L43" s="73"/>
      <c r="M43" s="55"/>
      <c r="N43" s="58"/>
    </row>
    <row r="44" spans="5:14" ht="15.75" x14ac:dyDescent="0.2">
      <c r="E44" s="45"/>
      <c r="F44" s="46"/>
      <c r="G44" s="49"/>
      <c r="H44" s="47"/>
      <c r="K44" s="32"/>
      <c r="L44" s="73"/>
      <c r="M44" s="54"/>
      <c r="N44" s="58"/>
    </row>
    <row r="45" spans="5:14" x14ac:dyDescent="0.2">
      <c r="K45" s="32"/>
      <c r="L45" s="39"/>
      <c r="M45" s="53"/>
      <c r="N45" s="58"/>
    </row>
    <row r="85" spans="1:6" x14ac:dyDescent="0.2">
      <c r="A85" t="s">
        <v>18</v>
      </c>
      <c r="B85" t="s">
        <v>23</v>
      </c>
      <c r="D85" t="s">
        <v>17</v>
      </c>
      <c r="F85" t="s">
        <v>24</v>
      </c>
    </row>
    <row r="87" spans="1:6" x14ac:dyDescent="0.2">
      <c r="A87" t="s">
        <v>19</v>
      </c>
      <c r="B87" t="s">
        <v>20</v>
      </c>
      <c r="D87" t="s">
        <v>21</v>
      </c>
      <c r="F87" t="s">
        <v>22</v>
      </c>
    </row>
  </sheetData>
  <mergeCells count="4">
    <mergeCell ref="B7:E7"/>
    <mergeCell ref="F7:I7"/>
    <mergeCell ref="L27:N27"/>
    <mergeCell ref="A5:I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50"/>
  <sheetViews>
    <sheetView tabSelected="1" zoomScaleNormal="100" workbookViewId="0">
      <selection activeCell="N35" sqref="N34:N35"/>
    </sheetView>
  </sheetViews>
  <sheetFormatPr defaultRowHeight="12.75" x14ac:dyDescent="0.2"/>
  <cols>
    <col min="2" max="2" width="10.140625" customWidth="1"/>
    <col min="6" max="6" width="11" customWidth="1"/>
    <col min="7" max="7" width="10.140625" customWidth="1"/>
    <col min="8" max="8" width="9.5703125" customWidth="1"/>
    <col min="9" max="9" width="10" customWidth="1"/>
    <col min="12" max="12" width="13.28515625" customWidth="1"/>
    <col min="13" max="13" width="7.140625" customWidth="1"/>
  </cols>
  <sheetData>
    <row r="3" spans="1:13" ht="13.5" thickBot="1" x14ac:dyDescent="0.25">
      <c r="K3" s="57" t="s">
        <v>43</v>
      </c>
      <c r="L3" s="57"/>
      <c r="M3" s="57"/>
    </row>
    <row r="4" spans="1:13" ht="15" thickBot="1" x14ac:dyDescent="0.25">
      <c r="K4" s="43" t="s">
        <v>6</v>
      </c>
      <c r="L4" s="104">
        <v>3.3158564814814817E-3</v>
      </c>
    </row>
    <row r="5" spans="1:13" ht="14.25" x14ac:dyDescent="0.2">
      <c r="A5" s="145" t="s">
        <v>44</v>
      </c>
      <c r="B5" s="145"/>
      <c r="C5" s="145"/>
      <c r="D5" s="145"/>
      <c r="E5" s="145"/>
      <c r="F5" s="145"/>
      <c r="G5" s="145"/>
      <c r="H5" s="145"/>
      <c r="I5" s="145"/>
      <c r="J5" s="1"/>
      <c r="K5" s="43" t="s">
        <v>8</v>
      </c>
      <c r="L5" s="105">
        <v>4.0280092592592598E-3</v>
      </c>
      <c r="M5" s="1"/>
    </row>
    <row r="6" spans="1:13" ht="14.25" x14ac:dyDescent="0.2">
      <c r="A6" s="1"/>
      <c r="B6" s="1"/>
      <c r="C6" s="2"/>
      <c r="D6" s="2"/>
      <c r="E6" s="1"/>
      <c r="F6" s="1"/>
      <c r="G6" s="2"/>
      <c r="H6" s="2"/>
      <c r="I6" s="1"/>
      <c r="J6" s="1"/>
      <c r="K6" s="43" t="s">
        <v>9</v>
      </c>
      <c r="L6" s="106">
        <v>3.0081018518518521E-3</v>
      </c>
      <c r="M6" s="1"/>
    </row>
    <row r="7" spans="1:13" ht="15" thickBot="1" x14ac:dyDescent="0.25">
      <c r="A7" s="3"/>
      <c r="B7" s="141" t="s">
        <v>25</v>
      </c>
      <c r="C7" s="142"/>
      <c r="D7" s="142"/>
      <c r="E7" s="143"/>
      <c r="F7" s="141" t="s">
        <v>26</v>
      </c>
      <c r="G7" s="142"/>
      <c r="H7" s="142"/>
      <c r="I7" s="143"/>
      <c r="K7" s="43" t="s">
        <v>10</v>
      </c>
      <c r="L7" s="107">
        <v>3.1490740740740737E-3</v>
      </c>
    </row>
    <row r="8" spans="1:13" ht="15" thickBot="1" x14ac:dyDescent="0.25">
      <c r="A8" s="5"/>
      <c r="B8" s="21" t="s">
        <v>51</v>
      </c>
      <c r="C8" s="22" t="s">
        <v>1</v>
      </c>
      <c r="D8" s="64" t="s">
        <v>2</v>
      </c>
      <c r="E8" s="24" t="s">
        <v>3</v>
      </c>
      <c r="F8" s="21" t="s">
        <v>52</v>
      </c>
      <c r="G8" s="22" t="s">
        <v>27</v>
      </c>
      <c r="H8" s="23" t="s">
        <v>28</v>
      </c>
      <c r="I8" s="24" t="s">
        <v>29</v>
      </c>
      <c r="K8" s="43" t="s">
        <v>12</v>
      </c>
      <c r="L8" s="108">
        <v>3.0805555555555556E-3</v>
      </c>
    </row>
    <row r="9" spans="1:13" ht="14.25" x14ac:dyDescent="0.2">
      <c r="A9" s="6" t="s">
        <v>4</v>
      </c>
      <c r="B9" s="7"/>
      <c r="C9" s="8"/>
      <c r="D9" s="8"/>
      <c r="E9" s="7"/>
      <c r="F9" s="5"/>
      <c r="G9" s="9"/>
      <c r="H9" s="9"/>
      <c r="I9" s="7"/>
      <c r="K9" s="43" t="s">
        <v>33</v>
      </c>
      <c r="L9" s="105">
        <v>3.2185185185185186E-3</v>
      </c>
    </row>
    <row r="10" spans="1:13" ht="15" thickBot="1" x14ac:dyDescent="0.25">
      <c r="A10" s="148" t="s">
        <v>5</v>
      </c>
      <c r="B10" s="148"/>
      <c r="C10" s="8"/>
      <c r="D10" s="8"/>
      <c r="E10" s="7"/>
      <c r="F10" s="5"/>
      <c r="G10" s="9"/>
      <c r="H10" s="9"/>
      <c r="I10" s="7"/>
      <c r="K10" s="43" t="s">
        <v>34</v>
      </c>
      <c r="L10" s="107">
        <v>2.4002314814814815E-3</v>
      </c>
    </row>
    <row r="11" spans="1:13" ht="14.25" x14ac:dyDescent="0.2">
      <c r="A11" s="25" t="s">
        <v>6</v>
      </c>
      <c r="B11" s="44">
        <f>L4</f>
        <v>3.3158564814814817E-3</v>
      </c>
      <c r="C11" s="18">
        <f>B11*C32</f>
        <v>8.2896412037037036E-3</v>
      </c>
      <c r="D11" s="65">
        <f>B11*D32</f>
        <v>7.958055555555555E-3</v>
      </c>
      <c r="E11" s="20">
        <f>B11*E32</f>
        <v>7.6264699074074073E-3</v>
      </c>
      <c r="F11" s="88">
        <f>L4</f>
        <v>3.3158564814814817E-3</v>
      </c>
      <c r="G11" s="60">
        <f>F11*G32</f>
        <v>1.2268668981481483E-2</v>
      </c>
      <c r="H11" s="62">
        <f>F11*H32</f>
        <v>1.1937083333333334E-2</v>
      </c>
      <c r="I11" s="67">
        <f>F11*I32</f>
        <v>1.1605497685185186E-2</v>
      </c>
      <c r="K11" s="43" t="s">
        <v>35</v>
      </c>
      <c r="L11" s="109">
        <v>4.1003472222222231E-3</v>
      </c>
    </row>
    <row r="12" spans="1:13" ht="14.25" x14ac:dyDescent="0.2">
      <c r="A12" s="146" t="s">
        <v>7</v>
      </c>
      <c r="B12" s="147"/>
      <c r="C12" s="12"/>
      <c r="D12" s="13"/>
      <c r="E12" s="13"/>
      <c r="F12" s="93"/>
      <c r="G12" s="69"/>
      <c r="H12" s="69"/>
      <c r="I12" s="69"/>
      <c r="K12" s="43" t="s">
        <v>14</v>
      </c>
      <c r="L12" s="110">
        <v>3.3218750000000002E-3</v>
      </c>
    </row>
    <row r="13" spans="1:13" ht="15" thickBot="1" x14ac:dyDescent="0.25">
      <c r="A13" s="26" t="s">
        <v>8</v>
      </c>
      <c r="B13" s="44">
        <f>L5</f>
        <v>4.0280092592592598E-3</v>
      </c>
      <c r="C13" s="18">
        <f>B13*C32</f>
        <v>1.0070023148148149E-2</v>
      </c>
      <c r="D13" s="65">
        <f>B13*D32</f>
        <v>9.6672222222222229E-3</v>
      </c>
      <c r="E13" s="20">
        <f>B13*E32</f>
        <v>9.2644212962962966E-3</v>
      </c>
      <c r="F13" s="88">
        <f>L5</f>
        <v>4.0280092592592598E-3</v>
      </c>
      <c r="G13" s="60">
        <f>F13*G32</f>
        <v>1.4903634259259262E-2</v>
      </c>
      <c r="H13" s="62">
        <f>F13*H32</f>
        <v>1.4500833333333336E-2</v>
      </c>
      <c r="I13" s="67">
        <f>F13*I32</f>
        <v>1.409803240740741E-2</v>
      </c>
      <c r="K13" s="43" t="s">
        <v>15</v>
      </c>
      <c r="L13" s="111">
        <v>3.1269675925925926E-3</v>
      </c>
    </row>
    <row r="14" spans="1:13" ht="14.25" x14ac:dyDescent="0.2">
      <c r="A14" s="27" t="s">
        <v>9</v>
      </c>
      <c r="B14" s="44">
        <f>L6</f>
        <v>3.0081018518518521E-3</v>
      </c>
      <c r="C14" s="18">
        <f>B14*C32</f>
        <v>7.5202546296296302E-3</v>
      </c>
      <c r="D14" s="65">
        <f>B14*D32</f>
        <v>7.219444444444445E-3</v>
      </c>
      <c r="E14" s="20">
        <f>B14*E32</f>
        <v>6.9186342592592589E-3</v>
      </c>
      <c r="F14" s="88">
        <f>L6</f>
        <v>3.0081018518518521E-3</v>
      </c>
      <c r="G14" s="60">
        <f>F14*G32</f>
        <v>1.1129976851851853E-2</v>
      </c>
      <c r="H14" s="62">
        <f>F14*H32</f>
        <v>1.0829166666666667E-2</v>
      </c>
      <c r="I14" s="67">
        <f>F14*I32</f>
        <v>1.0528356481481482E-2</v>
      </c>
      <c r="K14" s="43" t="s">
        <v>45</v>
      </c>
      <c r="L14" s="105">
        <v>7.6008101851851853E-3</v>
      </c>
    </row>
    <row r="15" spans="1:13" ht="14.25" x14ac:dyDescent="0.2">
      <c r="A15" s="28" t="s">
        <v>10</v>
      </c>
      <c r="B15" s="44">
        <f>L7</f>
        <v>3.1490740740740737E-3</v>
      </c>
      <c r="C15" s="18">
        <f>B15*C32</f>
        <v>7.872685185185184E-3</v>
      </c>
      <c r="D15" s="65">
        <f>B15*D32</f>
        <v>7.5577777777777761E-3</v>
      </c>
      <c r="E15" s="20">
        <f>B15*E32</f>
        <v>7.2428703703703691E-3</v>
      </c>
      <c r="F15" s="88">
        <f>L7</f>
        <v>3.1490740740740737E-3</v>
      </c>
      <c r="G15" s="60">
        <f>F15*G32</f>
        <v>1.1651574074074073E-2</v>
      </c>
      <c r="H15" s="62">
        <f>F15*H32</f>
        <v>1.1336666666666665E-2</v>
      </c>
      <c r="I15" s="67">
        <f>F15*I32</f>
        <v>1.1021759259259257E-2</v>
      </c>
      <c r="K15" s="43" t="s">
        <v>41</v>
      </c>
      <c r="L15" s="110">
        <v>4.8152777777777777E-3</v>
      </c>
    </row>
    <row r="16" spans="1:13" ht="15" thickBot="1" x14ac:dyDescent="0.25">
      <c r="A16" s="146" t="s">
        <v>11</v>
      </c>
      <c r="B16" s="147"/>
      <c r="C16" s="12"/>
      <c r="D16" s="70"/>
      <c r="E16" s="71"/>
      <c r="F16" s="93"/>
      <c r="G16" s="69"/>
      <c r="H16" s="69"/>
      <c r="I16" s="69"/>
      <c r="K16" s="43" t="s">
        <v>42</v>
      </c>
      <c r="L16" s="107">
        <v>2.9594907407407404E-3</v>
      </c>
    </row>
    <row r="17" spans="1:13" ht="14.25" x14ac:dyDescent="0.2">
      <c r="A17" s="29" t="s">
        <v>12</v>
      </c>
      <c r="B17" s="44">
        <f>L8</f>
        <v>3.0805555555555556E-3</v>
      </c>
      <c r="C17" s="18">
        <f>B17*C32</f>
        <v>7.7013888888888887E-3</v>
      </c>
      <c r="D17" s="65">
        <f>B17*D32</f>
        <v>7.3933333333333334E-3</v>
      </c>
      <c r="E17" s="20">
        <f>B17*E32</f>
        <v>7.0852777777777771E-3</v>
      </c>
      <c r="F17" s="88">
        <f>L8</f>
        <v>3.0805555555555556E-3</v>
      </c>
      <c r="G17" s="60">
        <f>F17*G32</f>
        <v>1.1398055555555555E-2</v>
      </c>
      <c r="H17" s="62">
        <f>F17*H32</f>
        <v>1.1090000000000001E-2</v>
      </c>
      <c r="I17" s="67">
        <f>F17*I32</f>
        <v>1.0781944444444445E-2</v>
      </c>
      <c r="K17" s="43" t="s">
        <v>36</v>
      </c>
      <c r="L17" s="112">
        <v>4.2231481481481486E-3</v>
      </c>
    </row>
    <row r="18" spans="1:13" ht="14.25" x14ac:dyDescent="0.2">
      <c r="A18" s="146" t="s">
        <v>13</v>
      </c>
      <c r="B18" s="147"/>
      <c r="C18" s="12"/>
      <c r="D18" s="70"/>
      <c r="E18" s="71"/>
      <c r="F18" s="93"/>
      <c r="G18" s="69"/>
      <c r="H18" s="69"/>
      <c r="I18" s="69"/>
      <c r="K18" s="43" t="s">
        <v>37</v>
      </c>
      <c r="L18" s="110">
        <v>3.2273148148148148E-3</v>
      </c>
    </row>
    <row r="19" spans="1:13" ht="14.25" x14ac:dyDescent="0.2">
      <c r="A19" s="95" t="s">
        <v>62</v>
      </c>
      <c r="B19" s="44">
        <f>L23</f>
        <v>4.7263888888888885E-3</v>
      </c>
      <c r="C19" s="18">
        <f>B19*C32</f>
        <v>1.1815972222222221E-2</v>
      </c>
      <c r="D19" s="65">
        <f>B19*D32</f>
        <v>1.1343333333333332E-2</v>
      </c>
      <c r="E19" s="20">
        <f>B19*E32</f>
        <v>1.0870694444444443E-2</v>
      </c>
      <c r="F19" s="88">
        <f>L23</f>
        <v>4.7263888888888885E-3</v>
      </c>
      <c r="G19" s="60">
        <f>F19*G32</f>
        <v>1.7487638888888889E-2</v>
      </c>
      <c r="H19" s="62">
        <f>F19*H32</f>
        <v>1.7014999999999999E-2</v>
      </c>
      <c r="I19" s="67">
        <f>F19*I32</f>
        <v>1.6542361111111108E-2</v>
      </c>
      <c r="K19" s="43"/>
      <c r="L19" s="139"/>
    </row>
    <row r="20" spans="1:13" ht="15" thickBot="1" x14ac:dyDescent="0.25">
      <c r="A20" s="27" t="s">
        <v>35</v>
      </c>
      <c r="B20" s="44">
        <f>L11</f>
        <v>4.1003472222222231E-3</v>
      </c>
      <c r="C20" s="18">
        <f>B20*C32</f>
        <v>1.0250868055555558E-2</v>
      </c>
      <c r="D20" s="65">
        <f>B20*D32</f>
        <v>9.8408333333333351E-3</v>
      </c>
      <c r="E20" s="20">
        <f>B20*E32</f>
        <v>9.430798611111112E-3</v>
      </c>
      <c r="F20" s="88">
        <f>L11</f>
        <v>4.1003472222222231E-3</v>
      </c>
      <c r="G20" s="60">
        <f>F20*G32</f>
        <v>1.5171284722222227E-2</v>
      </c>
      <c r="H20" s="62">
        <f>F20*H32</f>
        <v>1.4761250000000004E-2</v>
      </c>
      <c r="I20" s="67">
        <f>F20*I32</f>
        <v>1.435121527777778E-2</v>
      </c>
      <c r="K20" s="43" t="s">
        <v>38</v>
      </c>
      <c r="L20" s="113">
        <v>2.2518518518518517E-3</v>
      </c>
    </row>
    <row r="21" spans="1:13" ht="15" thickBot="1" x14ac:dyDescent="0.25">
      <c r="A21" s="27" t="s">
        <v>14</v>
      </c>
      <c r="B21" s="44">
        <f>L12</f>
        <v>3.3218750000000002E-3</v>
      </c>
      <c r="C21" s="18">
        <f>B21*C32</f>
        <v>8.3046875000000013E-3</v>
      </c>
      <c r="D21" s="65">
        <f>B21*D32</f>
        <v>7.9725000000000004E-3</v>
      </c>
      <c r="E21" s="20">
        <f>B21*E32</f>
        <v>7.6403124999999995E-3</v>
      </c>
      <c r="F21" s="88">
        <f>L12</f>
        <v>3.3218750000000002E-3</v>
      </c>
      <c r="G21" s="60">
        <f>F21*G32</f>
        <v>1.2290937500000002E-2</v>
      </c>
      <c r="H21" s="62">
        <f>F21*H32</f>
        <v>1.1958750000000001E-2</v>
      </c>
      <c r="I21" s="67">
        <f>F21*I32</f>
        <v>1.16265625E-2</v>
      </c>
      <c r="K21" s="43" t="s">
        <v>39</v>
      </c>
      <c r="L21" s="114">
        <v>3.4192129629629629E-3</v>
      </c>
    </row>
    <row r="22" spans="1:13" x14ac:dyDescent="0.2">
      <c r="A22" s="28" t="s">
        <v>15</v>
      </c>
      <c r="B22" s="44">
        <f>L13</f>
        <v>3.1269675925925926E-3</v>
      </c>
      <c r="C22" s="18">
        <f>B22*C32</f>
        <v>7.8174189814814825E-3</v>
      </c>
      <c r="D22" s="65">
        <f>B22*D32</f>
        <v>7.5047222222222217E-3</v>
      </c>
      <c r="E22" s="20">
        <f>B22*E32</f>
        <v>7.1920254629629626E-3</v>
      </c>
      <c r="F22" s="88">
        <f>L13</f>
        <v>3.1269675925925926E-3</v>
      </c>
      <c r="G22" s="60">
        <f>F22*G32</f>
        <v>1.1569780092592593E-2</v>
      </c>
      <c r="H22" s="62">
        <f>F22*H32</f>
        <v>1.1257083333333334E-2</v>
      </c>
      <c r="I22" s="67">
        <f>F22*I32</f>
        <v>1.0944386574074073E-2</v>
      </c>
      <c r="K22" s="117" t="s">
        <v>59</v>
      </c>
      <c r="L22" s="116">
        <v>7.6008101851851853E-3</v>
      </c>
    </row>
    <row r="23" spans="1:13" x14ac:dyDescent="0.2">
      <c r="A23" s="146" t="s">
        <v>16</v>
      </c>
      <c r="B23" s="147"/>
      <c r="C23" s="12"/>
      <c r="D23" s="70"/>
      <c r="E23" s="71"/>
      <c r="F23" s="93"/>
      <c r="G23" s="69"/>
      <c r="H23" s="69"/>
      <c r="I23" s="69"/>
      <c r="K23" s="117" t="s">
        <v>62</v>
      </c>
      <c r="L23" s="116">
        <v>4.7263888888888885E-3</v>
      </c>
    </row>
    <row r="24" spans="1:13" x14ac:dyDescent="0.2">
      <c r="A24" s="94" t="s">
        <v>60</v>
      </c>
      <c r="B24" s="44">
        <f>L22</f>
        <v>7.6008101851851853E-3</v>
      </c>
      <c r="C24" s="18">
        <f>B24*2.3</f>
        <v>1.7481863425925923E-2</v>
      </c>
      <c r="D24" s="65">
        <f>B24*2.2</f>
        <v>1.6721782407407407E-2</v>
      </c>
      <c r="E24" s="20">
        <f>B24*2.1</f>
        <v>1.5961701388888888E-2</v>
      </c>
      <c r="F24" s="88">
        <f>L22</f>
        <v>7.6008101851851853E-3</v>
      </c>
      <c r="G24" s="60">
        <f>F24*2.5</f>
        <v>1.9002025462962962E-2</v>
      </c>
      <c r="H24" s="62">
        <f>F24*2.4</f>
        <v>1.8241944444444443E-2</v>
      </c>
      <c r="I24" s="67">
        <f>F24*2.3</f>
        <v>1.7481863425925923E-2</v>
      </c>
    </row>
    <row r="25" spans="1:13" x14ac:dyDescent="0.2">
      <c r="A25" s="27" t="s">
        <v>57</v>
      </c>
      <c r="B25" s="44">
        <f>L15</f>
        <v>4.8152777777777777E-3</v>
      </c>
      <c r="C25" s="18">
        <f>B25*C32</f>
        <v>1.2038194444444445E-2</v>
      </c>
      <c r="D25" s="65">
        <f>B25*D32</f>
        <v>1.1556666666666666E-2</v>
      </c>
      <c r="E25" s="20">
        <f>B25*E32</f>
        <v>1.1075138888888888E-2</v>
      </c>
      <c r="F25" s="88">
        <f>L15</f>
        <v>4.8152777777777777E-3</v>
      </c>
      <c r="G25" s="60">
        <f>F25*G32</f>
        <v>1.7816527777777778E-2</v>
      </c>
      <c r="H25" s="62">
        <f>F25*H32</f>
        <v>1.7335E-2</v>
      </c>
      <c r="I25" s="67">
        <f>F25*I32</f>
        <v>1.6853472222222221E-2</v>
      </c>
    </row>
    <row r="26" spans="1:13" x14ac:dyDescent="0.2">
      <c r="A26" s="27" t="s">
        <v>58</v>
      </c>
      <c r="B26" s="44">
        <f>L15</f>
        <v>4.8152777777777777E-3</v>
      </c>
      <c r="C26" s="18">
        <f>B26*C32</f>
        <v>1.2038194444444445E-2</v>
      </c>
      <c r="D26" s="65">
        <f>B26*D32</f>
        <v>1.1556666666666666E-2</v>
      </c>
      <c r="E26" s="20">
        <f>B26*E32</f>
        <v>1.1075138888888888E-2</v>
      </c>
      <c r="F26" s="88">
        <f>L15</f>
        <v>4.8152777777777777E-3</v>
      </c>
      <c r="G26" s="60">
        <f>F26*G32</f>
        <v>1.7816527777777778E-2</v>
      </c>
      <c r="H26" s="62">
        <f>F26*H32</f>
        <v>1.7335E-2</v>
      </c>
      <c r="I26" s="67">
        <f>F26*I32</f>
        <v>1.6853472222222221E-2</v>
      </c>
    </row>
    <row r="27" spans="1:13" x14ac:dyDescent="0.2">
      <c r="A27" s="27" t="s">
        <v>30</v>
      </c>
      <c r="B27" s="44">
        <f>L16</f>
        <v>2.9594907407407404E-3</v>
      </c>
      <c r="C27" s="18">
        <f>B27*C32</f>
        <v>7.3987268518518508E-3</v>
      </c>
      <c r="D27" s="65">
        <f>B27*D32</f>
        <v>7.1027777777777764E-3</v>
      </c>
      <c r="E27" s="20">
        <f>B27*E32</f>
        <v>6.8068287037037021E-3</v>
      </c>
      <c r="F27" s="88">
        <f>L16</f>
        <v>2.9594907407407404E-3</v>
      </c>
      <c r="G27" s="60">
        <f>F27*G32</f>
        <v>1.0950115740740739E-2</v>
      </c>
      <c r="H27" s="62">
        <f>F27*H32</f>
        <v>1.0654166666666666E-2</v>
      </c>
      <c r="I27" s="67">
        <f>F27*I32</f>
        <v>1.0358217592592591E-2</v>
      </c>
    </row>
    <row r="28" spans="1:13" x14ac:dyDescent="0.2">
      <c r="A28" s="102" t="s">
        <v>31</v>
      </c>
      <c r="B28" s="34"/>
      <c r="C28" s="35"/>
      <c r="D28" s="72"/>
      <c r="E28" s="72"/>
      <c r="F28" s="93"/>
      <c r="G28" s="69"/>
      <c r="H28" s="69"/>
      <c r="I28" s="69"/>
      <c r="L28" s="144"/>
      <c r="M28" s="144"/>
    </row>
    <row r="29" spans="1:13" x14ac:dyDescent="0.2">
      <c r="A29" s="22" t="s">
        <v>32</v>
      </c>
      <c r="B29" s="44">
        <f>L14</f>
        <v>7.6008101851851853E-3</v>
      </c>
      <c r="C29" s="36">
        <f>B29*2.3</f>
        <v>1.7481863425925923E-2</v>
      </c>
      <c r="D29" s="66">
        <f>B29*2.2</f>
        <v>1.6721782407407407E-2</v>
      </c>
      <c r="E29" s="41">
        <f>B29*2.1</f>
        <v>1.5961701388888888E-2</v>
      </c>
      <c r="F29" s="88">
        <f>L14</f>
        <v>7.6008101851851853E-3</v>
      </c>
      <c r="G29" s="61">
        <f>F29*2.5</f>
        <v>1.9002025462962962E-2</v>
      </c>
      <c r="H29" s="63">
        <f>F29*2.4</f>
        <v>1.8241944444444443E-2</v>
      </c>
      <c r="I29" s="68">
        <f>F29*2.3</f>
        <v>1.7481863425925923E-2</v>
      </c>
    </row>
    <row r="30" spans="1:13" x14ac:dyDescent="0.2">
      <c r="A30" s="140" t="s">
        <v>56</v>
      </c>
      <c r="B30" s="103"/>
      <c r="C30" s="99"/>
      <c r="D30" s="99"/>
      <c r="E30" s="99"/>
      <c r="F30" s="98"/>
      <c r="G30" s="100"/>
      <c r="H30" s="100"/>
      <c r="I30" s="100"/>
    </row>
    <row r="31" spans="1:13" x14ac:dyDescent="0.2">
      <c r="A31" s="22" t="s">
        <v>39</v>
      </c>
      <c r="B31" s="44">
        <f>L21</f>
        <v>3.4192129629629629E-3</v>
      </c>
      <c r="C31" s="36">
        <f>B31*C32</f>
        <v>8.548032407407407E-3</v>
      </c>
      <c r="D31" s="66">
        <f>B31*D32</f>
        <v>8.2061111111111102E-3</v>
      </c>
      <c r="E31" s="41">
        <f>B31*E32</f>
        <v>7.8641898148148134E-3</v>
      </c>
      <c r="F31" s="101">
        <f>L21</f>
        <v>3.4192129629629629E-3</v>
      </c>
      <c r="G31" s="61">
        <f>F31*G32</f>
        <v>1.2651087962962963E-2</v>
      </c>
      <c r="H31" s="63">
        <f>F31*H32</f>
        <v>1.2309166666666666E-2</v>
      </c>
      <c r="I31" s="68">
        <f>F31*I32</f>
        <v>1.1967245370370369E-2</v>
      </c>
    </row>
    <row r="32" spans="1:13" ht="15.75" x14ac:dyDescent="0.25">
      <c r="C32" s="76">
        <v>2.5</v>
      </c>
      <c r="D32" s="76">
        <v>2.4</v>
      </c>
      <c r="E32" s="76">
        <v>2.2999999999999998</v>
      </c>
      <c r="F32" s="76"/>
      <c r="G32" s="76">
        <v>3.7</v>
      </c>
      <c r="H32" s="76">
        <v>3.6</v>
      </c>
      <c r="I32" s="76">
        <v>3.5</v>
      </c>
      <c r="L32" s="37"/>
      <c r="M32" s="38"/>
    </row>
    <row r="33" spans="7:13" x14ac:dyDescent="0.2">
      <c r="L33" s="39"/>
      <c r="M33" s="38"/>
    </row>
    <row r="34" spans="7:13" x14ac:dyDescent="0.2">
      <c r="K34" s="74"/>
      <c r="L34" s="54"/>
    </row>
    <row r="35" spans="7:13" x14ac:dyDescent="0.2">
      <c r="K35" s="74"/>
      <c r="L35" s="54"/>
    </row>
    <row r="36" spans="7:13" x14ac:dyDescent="0.2">
      <c r="K36" s="74"/>
      <c r="L36" s="54"/>
    </row>
    <row r="37" spans="7:13" x14ac:dyDescent="0.2">
      <c r="G37" s="59"/>
      <c r="K37" s="74"/>
      <c r="L37" s="54"/>
    </row>
    <row r="38" spans="7:13" x14ac:dyDescent="0.2">
      <c r="K38" s="74"/>
      <c r="L38" s="54"/>
    </row>
    <row r="39" spans="7:13" x14ac:dyDescent="0.2">
      <c r="K39" s="74"/>
      <c r="L39" s="54"/>
    </row>
    <row r="40" spans="7:13" x14ac:dyDescent="0.2">
      <c r="K40" s="74"/>
      <c r="L40" s="54"/>
    </row>
    <row r="41" spans="7:13" x14ac:dyDescent="0.2">
      <c r="K41" s="74"/>
      <c r="L41" s="54"/>
    </row>
    <row r="42" spans="7:13" x14ac:dyDescent="0.2">
      <c r="K42" s="74"/>
      <c r="L42" s="54"/>
    </row>
    <row r="43" spans="7:13" x14ac:dyDescent="0.2">
      <c r="K43" s="74"/>
      <c r="L43" s="54"/>
    </row>
    <row r="44" spans="7:13" x14ac:dyDescent="0.2">
      <c r="K44" s="74"/>
      <c r="L44" s="54"/>
    </row>
    <row r="45" spans="7:13" x14ac:dyDescent="0.2">
      <c r="K45" s="74"/>
      <c r="L45" s="54"/>
    </row>
    <row r="46" spans="7:13" x14ac:dyDescent="0.2">
      <c r="K46" s="74"/>
      <c r="L46" s="54"/>
    </row>
    <row r="47" spans="7:13" x14ac:dyDescent="0.2">
      <c r="K47" s="74"/>
      <c r="L47" s="54"/>
    </row>
    <row r="48" spans="7:13" x14ac:dyDescent="0.2">
      <c r="K48" s="74"/>
      <c r="L48" s="54"/>
    </row>
    <row r="49" spans="11:12" x14ac:dyDescent="0.2">
      <c r="K49" s="74"/>
      <c r="L49" s="55"/>
    </row>
    <row r="50" spans="11:12" x14ac:dyDescent="0.2">
      <c r="K50" s="74"/>
      <c r="L50" s="54"/>
    </row>
  </sheetData>
  <mergeCells count="9">
    <mergeCell ref="A5:I5"/>
    <mergeCell ref="L28:M28"/>
    <mergeCell ref="A23:B23"/>
    <mergeCell ref="B7:E7"/>
    <mergeCell ref="F7:I7"/>
    <mergeCell ref="A12:B12"/>
    <mergeCell ref="A10:B10"/>
    <mergeCell ref="A16:B16"/>
    <mergeCell ref="A18:B1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GirlsMDS</vt:lpstr>
      <vt:lpstr>BoysMDS</vt:lpstr>
      <vt:lpstr>BoysMDS</vt:lpstr>
      <vt:lpstr>BoysMDS!Print_Area</vt:lpstr>
      <vt:lpstr>GirlsMDS!Print_Area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MERRITT Lynda [Specialist Services]</cp:lastModifiedBy>
  <cp:lastPrinted>2016-03-03T22:23:35Z</cp:lastPrinted>
  <dcterms:created xsi:type="dcterms:W3CDTF">2010-04-30T05:15:08Z</dcterms:created>
  <dcterms:modified xsi:type="dcterms:W3CDTF">2020-06-23T07:26:26Z</dcterms:modified>
</cp:coreProperties>
</file>